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pliance\Sumario Remuneraçao\"/>
    </mc:Choice>
  </mc:AlternateContent>
  <xr:revisionPtr revIDLastSave="0" documentId="8_{63EE8E2D-B2BF-4EC7-B859-03BB9C0ABF6C}" xr6:coauthVersionLast="47" xr6:coauthVersionMax="47" xr10:uidLastSave="{00000000-0000-0000-0000-000000000000}"/>
  <bookViews>
    <workbookView xWindow="3420" yWindow="3420" windowWidth="38700" windowHeight="15435" xr2:uid="{5079EF54-4AEE-42B4-945E-C44BC1C40B0E}"/>
  </bookViews>
  <sheets>
    <sheet name="AÇÕES FIC FIA" sheetId="5" r:id="rId1"/>
    <sheet name="LS FIC FIM" sheetId="1" r:id="rId2"/>
  </sheets>
  <definedNames>
    <definedName name="_xlnm.Print_Area" localSheetId="0">'AÇÕES FIC FIA'!$B$2:$I$51</definedName>
    <definedName name="_xlnm.Print_Area" localSheetId="1">'LS FIC FIM'!$B$2:$I$43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33" i="5" l="1"/>
  <c r="H19" i="5"/>
  <c r="F17" i="5"/>
  <c r="G17" i="1"/>
  <c r="F17" i="1"/>
  <c r="F27" i="1"/>
  <c r="D19" i="1"/>
  <c r="H41" i="5" l="1"/>
  <c r="H39" i="5"/>
  <c r="H37" i="5"/>
  <c r="I37" i="5" s="1"/>
  <c r="H35" i="5"/>
  <c r="I35" i="5" s="1"/>
  <c r="H33" i="5"/>
  <c r="F53" i="5"/>
  <c r="F51" i="5"/>
  <c r="F41" i="5"/>
  <c r="F25" i="5"/>
  <c r="D25" i="5" s="1"/>
  <c r="F39" i="5"/>
  <c r="G39" i="5" s="1"/>
  <c r="F27" i="5"/>
  <c r="G27" i="5" s="1"/>
  <c r="F37" i="5"/>
  <c r="G37" i="5" s="1"/>
  <c r="F35" i="5"/>
  <c r="G35" i="5" s="1"/>
  <c r="G33" i="5"/>
  <c r="H31" i="5"/>
  <c r="I31" i="5" s="1"/>
  <c r="F31" i="5"/>
  <c r="G31" i="5" s="1"/>
  <c r="F23" i="5"/>
  <c r="G23" i="5" s="1"/>
  <c r="F21" i="5"/>
  <c r="G21" i="5" s="1"/>
  <c r="F19" i="5"/>
  <c r="D19" i="5" s="1"/>
  <c r="G17" i="5"/>
  <c r="F33" i="1"/>
  <c r="G33" i="1" s="1"/>
  <c r="F31" i="1"/>
  <c r="G31" i="1" s="1"/>
  <c r="F29" i="1"/>
  <c r="G27" i="1"/>
  <c r="H33" i="1"/>
  <c r="H31" i="1"/>
  <c r="H29" i="1"/>
  <c r="H27" i="1"/>
  <c r="F23" i="1"/>
  <c r="G23" i="1" s="1"/>
  <c r="F21" i="1"/>
  <c r="G21" i="1" s="1"/>
  <c r="E19" i="1"/>
  <c r="F55" i="5" l="1"/>
  <c r="F45" i="5"/>
  <c r="G45" i="5" s="1"/>
  <c r="F47" i="5"/>
  <c r="G47" i="5" s="1"/>
  <c r="F49" i="5"/>
  <c r="I41" i="5"/>
  <c r="G55" i="5"/>
  <c r="G41" i="5"/>
  <c r="G25" i="5"/>
  <c r="D41" i="5"/>
  <c r="H25" i="5"/>
  <c r="E25" i="5"/>
  <c r="D39" i="5"/>
  <c r="E39" i="5" s="1"/>
  <c r="G53" i="5"/>
  <c r="D31" i="5"/>
  <c r="E31" i="5" s="1"/>
  <c r="D27" i="5"/>
  <c r="I39" i="5"/>
  <c r="D17" i="5"/>
  <c r="H17" i="5" s="1"/>
  <c r="D21" i="5"/>
  <c r="H21" i="5" s="1"/>
  <c r="D33" i="5"/>
  <c r="E33" i="5" s="1"/>
  <c r="E19" i="5"/>
  <c r="H47" i="5"/>
  <c r="D23" i="5"/>
  <c r="D51" i="5" s="1"/>
  <c r="D37" i="5"/>
  <c r="E37" i="5" s="1"/>
  <c r="I33" i="5"/>
  <c r="D35" i="5"/>
  <c r="E35" i="5" s="1"/>
  <c r="G51" i="5"/>
  <c r="G19" i="5"/>
  <c r="G49" i="5"/>
  <c r="F37" i="1"/>
  <c r="G37" i="1" s="1"/>
  <c r="F39" i="1"/>
  <c r="G39" i="1" s="1"/>
  <c r="D33" i="1"/>
  <c r="F41" i="1"/>
  <c r="G41" i="1" s="1"/>
  <c r="F43" i="1"/>
  <c r="G43" i="1" s="1"/>
  <c r="D31" i="1"/>
  <c r="D27" i="1"/>
  <c r="D29" i="1"/>
  <c r="D39" i="1" s="1"/>
  <c r="E39" i="1" s="1"/>
  <c r="D23" i="1"/>
  <c r="H19" i="1"/>
  <c r="I19" i="1" s="1"/>
  <c r="I27" i="1"/>
  <c r="G19" i="1"/>
  <c r="I29" i="1"/>
  <c r="G29" i="1"/>
  <c r="D21" i="1"/>
  <c r="D17" i="1"/>
  <c r="I21" i="5" l="1"/>
  <c r="H49" i="5"/>
  <c r="I49" i="5" s="1"/>
  <c r="I25" i="5"/>
  <c r="H53" i="5"/>
  <c r="E27" i="5"/>
  <c r="D55" i="5"/>
  <c r="I17" i="5"/>
  <c r="H45" i="5"/>
  <c r="I45" i="5" s="1"/>
  <c r="E55" i="5"/>
  <c r="D53" i="5"/>
  <c r="E53" i="5" s="1"/>
  <c r="H23" i="1"/>
  <c r="H43" i="1" s="1"/>
  <c r="I43" i="1" s="1"/>
  <c r="D43" i="1"/>
  <c r="E43" i="1" s="1"/>
  <c r="E41" i="5"/>
  <c r="E17" i="5"/>
  <c r="D45" i="5"/>
  <c r="E45" i="5" s="1"/>
  <c r="E21" i="5"/>
  <c r="H27" i="5"/>
  <c r="H55" i="5" s="1"/>
  <c r="I55" i="5" s="1"/>
  <c r="D47" i="5"/>
  <c r="E47" i="5" s="1"/>
  <c r="D49" i="5"/>
  <c r="E49" i="5" s="1"/>
  <c r="H23" i="5"/>
  <c r="H51" i="5" s="1"/>
  <c r="E23" i="5"/>
  <c r="E51" i="5"/>
  <c r="I19" i="5"/>
  <c r="I47" i="5"/>
  <c r="D37" i="1"/>
  <c r="E37" i="1" s="1"/>
  <c r="D41" i="1"/>
  <c r="E41" i="1" s="1"/>
  <c r="H39" i="1"/>
  <c r="I39" i="1" s="1"/>
  <c r="E29" i="1"/>
  <c r="E23" i="1"/>
  <c r="E27" i="1"/>
  <c r="E31" i="1"/>
  <c r="I31" i="1"/>
  <c r="I33" i="1"/>
  <c r="E33" i="1"/>
  <c r="H17" i="1"/>
  <c r="E17" i="1"/>
  <c r="E21" i="1"/>
  <c r="H21" i="1"/>
  <c r="I23" i="1" l="1"/>
  <c r="I27" i="5"/>
  <c r="I53" i="5"/>
  <c r="I23" i="5"/>
  <c r="I51" i="5"/>
  <c r="I21" i="1"/>
  <c r="H41" i="1"/>
  <c r="I41" i="1" s="1"/>
  <c r="I17" i="1"/>
  <c r="H37" i="1"/>
  <c r="I37" i="1" s="1"/>
</calcChain>
</file>

<file path=xl/sharedStrings.xml><?xml version="1.0" encoding="utf-8"?>
<sst xmlns="http://schemas.openxmlformats.org/spreadsheetml/2006/main" count="110" uniqueCount="25">
  <si>
    <t>SOLANA LONG AND SHORT FUNDO DE INVESTIMENTO EM COTAS DE FUNDOS DE INVESTIMENTO MULTIMERCADO</t>
  </si>
  <si>
    <t>% PL</t>
  </si>
  <si>
    <t>Distribuidor</t>
  </si>
  <si>
    <t>Acordo comercial 1</t>
  </si>
  <si>
    <t>Acordo comercial 2</t>
  </si>
  <si>
    <t>Acordo comercial 3</t>
  </si>
  <si>
    <t>Acordo comercial 4</t>
  </si>
  <si>
    <t>Acordo comercial 5</t>
  </si>
  <si>
    <t>SOLANA AÇÕES FUNDO DE INVESTIMENTO FINANCEIRO EM COTAS DE FUNDOS DE INVESTIMENTO EM AÇÕES</t>
  </si>
  <si>
    <t>Acordo comercial 6</t>
  </si>
  <si>
    <t>Simulação de Cenários em Fundos de Varejo</t>
  </si>
  <si>
    <t>Taxa Global</t>
  </si>
  <si>
    <t>Taxa de Perfomance</t>
  </si>
  <si>
    <t>Simulação Investimento</t>
  </si>
  <si>
    <t>Retorno acima do Benchmark</t>
  </si>
  <si>
    <t>Gestor</t>
  </si>
  <si>
    <t>$</t>
  </si>
  <si>
    <t xml:space="preserve">% PL </t>
  </si>
  <si>
    <t>Taxa Total</t>
  </si>
  <si>
    <t>Taxa Global Total</t>
  </si>
  <si>
    <t>Taxa Performance Total</t>
  </si>
  <si>
    <t>Taxa Performance</t>
  </si>
  <si>
    <t xml:space="preserve">Remuneração Distribuidor        </t>
  </si>
  <si>
    <t xml:space="preserve"> (% da Taxa Performance)</t>
  </si>
  <si>
    <t xml:space="preserve"> (% da Taxa Global)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</si>
</sst>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9" fontId="0" fillId="0" borderId="0" xfId="0" applyNumberForma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0" fontId="0" fillId="4" borderId="0" xfId="1" applyNumberFormat="1" applyFont="1" applyFill="1" applyAlignment="1" applyProtection="1">
      <alignment horizontal="center"/>
    </xf>
    <xf numFmtId="10" fontId="0" fillId="4" borderId="0" xfId="1" applyNumberFormat="1" applyFont="1" applyFill="1" applyBorder="1" applyAlignment="1" applyProtection="1">
      <alignment horizontal="center"/>
    </xf>
    <xf numFmtId="39" fontId="0" fillId="4" borderId="2" xfId="1" applyNumberFormat="1" applyFont="1" applyFill="1" applyBorder="1" applyAlignment="1" applyProtection="1">
      <alignment horizontal="center"/>
    </xf>
    <xf numFmtId="10" fontId="0" fillId="4" borderId="1" xfId="0" applyNumberFormat="1" applyFill="1" applyBorder="1" applyAlignment="1">
      <alignment horizontal="center"/>
    </xf>
    <xf numFmtId="39" fontId="0" fillId="4" borderId="0" xfId="1" applyNumberFormat="1" applyFont="1" applyFill="1" applyBorder="1" applyAlignment="1" applyProtection="1">
      <alignment horizontal="center"/>
    </xf>
    <xf numFmtId="10" fontId="0" fillId="0" borderId="0" xfId="1" applyNumberFormat="1" applyFont="1" applyAlignment="1" applyProtection="1">
      <alignment horizontal="center"/>
    </xf>
    <xf numFmtId="10" fontId="0" fillId="0" borderId="0" xfId="1" applyNumberFormat="1" applyFont="1" applyBorder="1" applyAlignment="1" applyProtection="1">
      <alignment horizontal="center"/>
    </xf>
    <xf numFmtId="10" fontId="0" fillId="0" borderId="2" xfId="1" applyNumberFormat="1" applyFont="1" applyBorder="1" applyAlignment="1" applyProtection="1">
      <alignment horizontal="center"/>
    </xf>
    <xf numFmtId="9" fontId="0" fillId="0" borderId="1" xfId="0" applyNumberFormat="1" applyBorder="1" applyAlignment="1">
      <alignment horizontal="left"/>
    </xf>
    <xf numFmtId="0" fontId="0" fillId="0" borderId="2" xfId="0" applyBorder="1"/>
    <xf numFmtId="39" fontId="0" fillId="5" borderId="0" xfId="1" applyNumberFormat="1" applyFont="1" applyFill="1" applyAlignment="1" applyProtection="1">
      <alignment horizontal="center"/>
      <protection locked="0"/>
    </xf>
    <xf numFmtId="10" fontId="0" fillId="5" borderId="0" xfId="0" applyNumberFormat="1" applyFill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/>
    </xf>
    <xf numFmtId="10" fontId="0" fillId="0" borderId="0" xfId="0" applyNumberFormat="1" applyAlignment="1" applyProtection="1">
      <alignment horizontal="center"/>
    </xf>
    <xf numFmtId="0" fontId="0" fillId="0" borderId="0" xfId="0" applyProtection="1"/>
    <xf numFmtId="0" fontId="3" fillId="3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43" fontId="0" fillId="0" borderId="0" xfId="1" applyFont="1" applyAlignment="1" applyProtection="1">
      <alignment horizontal="center"/>
    </xf>
    <xf numFmtId="9" fontId="0" fillId="0" borderId="0" xfId="0" applyNumberFormat="1" applyAlignment="1" applyProtection="1">
      <alignment horizontal="left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/>
    </xf>
    <xf numFmtId="10" fontId="0" fillId="4" borderId="1" xfId="0" applyNumberFormat="1" applyFill="1" applyBorder="1" applyAlignment="1" applyProtection="1">
      <alignment horizontal="center"/>
    </xf>
    <xf numFmtId="9" fontId="0" fillId="0" borderId="1" xfId="0" applyNumberFormat="1" applyBorder="1" applyAlignment="1" applyProtection="1">
      <alignment horizontal="left"/>
    </xf>
    <xf numFmtId="0" fontId="0" fillId="0" borderId="2" xfId="0" applyBorder="1" applyProtection="1"/>
    <xf numFmtId="0" fontId="3" fillId="3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47625</xdr:rowOff>
    </xdr:from>
    <xdr:to>
      <xdr:col>1</xdr:col>
      <xdr:colOff>1314450</xdr:colOff>
      <xdr:row>3</xdr:row>
      <xdr:rowOff>127397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697FF2-12C5-4702-A3FF-79568B0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47625"/>
          <a:ext cx="1581150" cy="88939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56</xdr:row>
      <xdr:rowOff>17911</xdr:rowOff>
    </xdr:from>
    <xdr:to>
      <xdr:col>1</xdr:col>
      <xdr:colOff>933449</xdr:colOff>
      <xdr:row>58</xdr:row>
      <xdr:rowOff>213333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0A9E-B798-4C92-ACC9-82F90E12E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8514211"/>
          <a:ext cx="895349" cy="671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44</xdr:row>
      <xdr:rowOff>17911</xdr:rowOff>
    </xdr:from>
    <xdr:to>
      <xdr:col>1</xdr:col>
      <xdr:colOff>933449</xdr:colOff>
      <xdr:row>46</xdr:row>
      <xdr:rowOff>213333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8167BE-01C8-4363-AEBF-64ECC72BA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9704836"/>
          <a:ext cx="895349" cy="671672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48815</xdr:rowOff>
    </xdr:from>
    <xdr:to>
      <xdr:col>1</xdr:col>
      <xdr:colOff>1314450</xdr:colOff>
      <xdr:row>3</xdr:row>
      <xdr:rowOff>128587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C5009D-24B6-4358-BA69-B4E4E6BC3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620315"/>
          <a:ext cx="1581150" cy="889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BF33D-C089-4ECB-87EF-EBBCC0EE76CE}">
  <sheetPr>
    <pageSetUpPr fitToPage="1"/>
  </sheetPr>
  <dimension ref="B2:I59"/>
  <sheetViews>
    <sheetView showGridLines="0" tabSelected="1" workbookViewId="0">
      <selection activeCell="F19" sqref="F19"/>
    </sheetView>
  </sheetViews>
  <sheetFormatPr defaultRowHeight="15" x14ac:dyDescent="0.25"/>
  <cols>
    <col min="1" max="1" width="9.140625" style="30"/>
    <col min="2" max="2" width="28.85546875" style="32" customWidth="1"/>
    <col min="3" max="3" width="24.42578125" style="32" customWidth="1"/>
    <col min="4" max="5" width="9" style="30" customWidth="1"/>
    <col min="6" max="6" width="9.7109375" style="30" customWidth="1"/>
    <col min="7" max="7" width="7.7109375" style="30" customWidth="1"/>
    <col min="8" max="8" width="12.140625" style="30" customWidth="1"/>
    <col min="9" max="9" width="8.140625" style="30" customWidth="1"/>
    <col min="10" max="16384" width="9.140625" style="30"/>
  </cols>
  <sheetData>
    <row r="2" spans="2:9" ht="11.25" customHeight="1" x14ac:dyDescent="0.25">
      <c r="B2" s="45" t="s">
        <v>10</v>
      </c>
      <c r="C2" s="45"/>
      <c r="D2" s="45"/>
      <c r="E2" s="45"/>
      <c r="F2" s="45"/>
      <c r="G2" s="45"/>
      <c r="H2" s="45"/>
      <c r="I2" s="45"/>
    </row>
    <row r="3" spans="2:9" ht="37.5" customHeight="1" x14ac:dyDescent="0.25">
      <c r="B3" s="45"/>
      <c r="C3" s="45"/>
      <c r="D3" s="45"/>
      <c r="E3" s="45"/>
      <c r="F3" s="45"/>
      <c r="G3" s="45"/>
      <c r="H3" s="45"/>
      <c r="I3" s="45"/>
    </row>
    <row r="5" spans="2:9" ht="27.75" customHeight="1" x14ac:dyDescent="0.25">
      <c r="B5" s="46" t="s">
        <v>8</v>
      </c>
      <c r="C5" s="46"/>
      <c r="D5" s="46"/>
      <c r="E5" s="46"/>
      <c r="F5" s="46"/>
      <c r="G5" s="46"/>
      <c r="H5" s="46"/>
      <c r="I5" s="46"/>
    </row>
    <row r="6" spans="2:9" ht="8.25" customHeight="1" x14ac:dyDescent="0.25"/>
    <row r="7" spans="2:9" x14ac:dyDescent="0.25">
      <c r="B7" s="28" t="s">
        <v>11</v>
      </c>
      <c r="C7" s="29">
        <v>1.8499999999999999E-2</v>
      </c>
    </row>
    <row r="8" spans="2:9" x14ac:dyDescent="0.25">
      <c r="B8" s="28" t="s">
        <v>12</v>
      </c>
      <c r="C8" s="29">
        <v>0.2</v>
      </c>
    </row>
    <row r="9" spans="2:9" ht="8.25" customHeight="1" x14ac:dyDescent="0.25"/>
    <row r="10" spans="2:9" x14ac:dyDescent="0.25">
      <c r="B10" s="28" t="s">
        <v>13</v>
      </c>
      <c r="C10" s="22">
        <v>10000</v>
      </c>
    </row>
    <row r="11" spans="2:9" x14ac:dyDescent="0.25">
      <c r="B11" s="28" t="s">
        <v>14</v>
      </c>
      <c r="C11" s="23">
        <v>0.05</v>
      </c>
    </row>
    <row r="12" spans="2:9" x14ac:dyDescent="0.25">
      <c r="B12" s="28"/>
      <c r="C12" s="29"/>
    </row>
    <row r="13" spans="2:9" ht="27.75" customHeight="1" x14ac:dyDescent="0.25">
      <c r="B13" s="31"/>
      <c r="C13" s="31"/>
      <c r="D13" s="31"/>
      <c r="E13" s="31"/>
      <c r="F13" s="31"/>
      <c r="G13" s="31"/>
      <c r="H13" s="31"/>
      <c r="I13" s="31"/>
    </row>
    <row r="14" spans="2:9" ht="8.25" customHeight="1" x14ac:dyDescent="0.25">
      <c r="B14" s="30"/>
      <c r="D14" s="32"/>
      <c r="E14" s="33"/>
      <c r="F14" s="34"/>
    </row>
    <row r="15" spans="2:9" ht="18.75" customHeight="1" x14ac:dyDescent="0.25">
      <c r="B15" s="30"/>
      <c r="C15" s="35" t="s">
        <v>22</v>
      </c>
      <c r="D15" s="36" t="s">
        <v>15</v>
      </c>
      <c r="E15" s="36"/>
      <c r="F15" s="36" t="s">
        <v>2</v>
      </c>
      <c r="G15" s="36"/>
      <c r="H15" s="36" t="s">
        <v>19</v>
      </c>
      <c r="I15" s="36"/>
    </row>
    <row r="16" spans="2:9" ht="18.75" customHeight="1" x14ac:dyDescent="0.25">
      <c r="B16" s="37" t="s">
        <v>11</v>
      </c>
      <c r="C16" s="37" t="s">
        <v>24</v>
      </c>
      <c r="D16" s="37" t="s">
        <v>1</v>
      </c>
      <c r="E16" s="38" t="s">
        <v>16</v>
      </c>
      <c r="F16" s="39" t="s">
        <v>17</v>
      </c>
      <c r="G16" s="38" t="s">
        <v>16</v>
      </c>
      <c r="H16" s="39" t="s">
        <v>1</v>
      </c>
      <c r="I16" s="37" t="s">
        <v>16</v>
      </c>
    </row>
    <row r="17" spans="2:9" x14ac:dyDescent="0.25">
      <c r="B17" s="40" t="s">
        <v>3</v>
      </c>
      <c r="C17" s="12">
        <v>0.3</v>
      </c>
      <c r="D17" s="13">
        <f>+$C$7-F17</f>
        <v>1.295E-2</v>
      </c>
      <c r="E17" s="14">
        <f>+D17*$C$10</f>
        <v>129.5</v>
      </c>
      <c r="F17" s="41">
        <f>+C17*$C$7</f>
        <v>5.5499999999999994E-3</v>
      </c>
      <c r="G17" s="14">
        <f>+F17*$C$10</f>
        <v>55.499999999999993</v>
      </c>
      <c r="H17" s="41">
        <f>+D17+F17</f>
        <v>1.8499999999999999E-2</v>
      </c>
      <c r="I17" s="16">
        <f>+H17*$C$10</f>
        <v>185</v>
      </c>
    </row>
    <row r="18" spans="2:9" ht="7.5" customHeight="1" x14ac:dyDescent="0.25">
      <c r="C18" s="17"/>
      <c r="D18" s="18"/>
      <c r="E18" s="19"/>
      <c r="F18" s="42"/>
      <c r="G18" s="43"/>
      <c r="H18" s="42"/>
    </row>
    <row r="19" spans="2:9" x14ac:dyDescent="0.25">
      <c r="B19" s="40" t="s">
        <v>4</v>
      </c>
      <c r="C19" s="12">
        <v>0.25</v>
      </c>
      <c r="D19" s="13">
        <f>+$C$7-F19</f>
        <v>1.3874999999999998E-2</v>
      </c>
      <c r="E19" s="14">
        <f>+D19*$C$10</f>
        <v>138.74999999999997</v>
      </c>
      <c r="F19" s="41">
        <f>+C19*$C$7</f>
        <v>4.6249999999999998E-3</v>
      </c>
      <c r="G19" s="14">
        <f>+F19*$C$10</f>
        <v>46.25</v>
      </c>
      <c r="H19" s="41">
        <f>+D19+F19</f>
        <v>1.8499999999999999E-2</v>
      </c>
      <c r="I19" s="16">
        <f>+H19*$C$10</f>
        <v>185</v>
      </c>
    </row>
    <row r="20" spans="2:9" ht="7.5" customHeight="1" x14ac:dyDescent="0.25">
      <c r="C20" s="17"/>
      <c r="D20" s="18"/>
      <c r="E20" s="19"/>
      <c r="F20" s="42"/>
      <c r="G20" s="43"/>
      <c r="H20" s="42"/>
    </row>
    <row r="21" spans="2:9" x14ac:dyDescent="0.25">
      <c r="B21" s="40" t="s">
        <v>5</v>
      </c>
      <c r="C21" s="12">
        <v>0.3</v>
      </c>
      <c r="D21" s="13">
        <f>+$C$7-F21</f>
        <v>1.295E-2</v>
      </c>
      <c r="E21" s="14">
        <f>+D21*$C$10</f>
        <v>129.5</v>
      </c>
      <c r="F21" s="41">
        <f>+C21*$C$7</f>
        <v>5.5499999999999994E-3</v>
      </c>
      <c r="G21" s="14">
        <f>+F21*$C$10</f>
        <v>55.499999999999993</v>
      </c>
      <c r="H21" s="41">
        <f>+D21+F21</f>
        <v>1.8499999999999999E-2</v>
      </c>
      <c r="I21" s="16">
        <f>+H21*$C$10</f>
        <v>185</v>
      </c>
    </row>
    <row r="22" spans="2:9" ht="7.5" customHeight="1" x14ac:dyDescent="0.25">
      <c r="C22" s="17"/>
      <c r="D22" s="18"/>
      <c r="E22" s="19"/>
      <c r="F22" s="42"/>
      <c r="G22" s="43"/>
      <c r="H22" s="42"/>
    </row>
    <row r="23" spans="2:9" x14ac:dyDescent="0.25">
      <c r="B23" s="40" t="s">
        <v>6</v>
      </c>
      <c r="C23" s="12">
        <v>0.5</v>
      </c>
      <c r="D23" s="13">
        <f>+$C$7-F23</f>
        <v>9.2499999999999995E-3</v>
      </c>
      <c r="E23" s="14">
        <f>+D23*$C$10</f>
        <v>92.5</v>
      </c>
      <c r="F23" s="41">
        <f>+C23*$C$7</f>
        <v>9.2499999999999995E-3</v>
      </c>
      <c r="G23" s="14">
        <f>+F23*$C$10</f>
        <v>92.5</v>
      </c>
      <c r="H23" s="41">
        <f>+D23+F23</f>
        <v>1.8499999999999999E-2</v>
      </c>
      <c r="I23" s="16">
        <f>+H23*$C$10</f>
        <v>185</v>
      </c>
    </row>
    <row r="24" spans="2:9" ht="7.5" customHeight="1" x14ac:dyDescent="0.25">
      <c r="D24" s="17"/>
      <c r="E24" s="17"/>
      <c r="F24" s="34"/>
    </row>
    <row r="25" spans="2:9" x14ac:dyDescent="0.25">
      <c r="B25" s="40" t="s">
        <v>7</v>
      </c>
      <c r="C25" s="12">
        <v>0.4</v>
      </c>
      <c r="D25" s="13">
        <f>+$C$7-F25</f>
        <v>1.1099999999999999E-2</v>
      </c>
      <c r="E25" s="14">
        <f>+D25*$C$10</f>
        <v>110.99999999999999</v>
      </c>
      <c r="F25" s="41">
        <f>+C25*$C$7</f>
        <v>7.4000000000000003E-3</v>
      </c>
      <c r="G25" s="14">
        <f>+F25*$C$10</f>
        <v>74</v>
      </c>
      <c r="H25" s="41">
        <f>+D25+F25</f>
        <v>1.8499999999999999E-2</v>
      </c>
      <c r="I25" s="16">
        <f>+H25*$C$10</f>
        <v>185</v>
      </c>
    </row>
    <row r="26" spans="2:9" ht="7.5" customHeight="1" x14ac:dyDescent="0.25">
      <c r="D26" s="17"/>
      <c r="E26" s="17"/>
      <c r="F26" s="34"/>
    </row>
    <row r="27" spans="2:9" x14ac:dyDescent="0.25">
      <c r="B27" s="40" t="s">
        <v>9</v>
      </c>
      <c r="C27" s="12">
        <v>0.4</v>
      </c>
      <c r="D27" s="13">
        <f>+$C$7-F27</f>
        <v>1.1099999999999999E-2</v>
      </c>
      <c r="E27" s="14">
        <f>+D27*$C$10</f>
        <v>110.99999999999999</v>
      </c>
      <c r="F27" s="41">
        <f>+C27*$C$7</f>
        <v>7.4000000000000003E-3</v>
      </c>
      <c r="G27" s="14">
        <f>+F27*$C$10</f>
        <v>74</v>
      </c>
      <c r="H27" s="41">
        <f>+D27+F27</f>
        <v>1.8499999999999999E-2</v>
      </c>
      <c r="I27" s="16">
        <f>+H27*$C$10</f>
        <v>185</v>
      </c>
    </row>
    <row r="28" spans="2:9" ht="7.5" customHeight="1" x14ac:dyDescent="0.25">
      <c r="D28" s="17"/>
      <c r="E28" s="17"/>
      <c r="F28" s="34"/>
    </row>
    <row r="29" spans="2:9" ht="18.75" customHeight="1" x14ac:dyDescent="0.25">
      <c r="B29" s="30"/>
      <c r="C29" s="35" t="s">
        <v>22</v>
      </c>
      <c r="D29" s="36" t="s">
        <v>15</v>
      </c>
      <c r="E29" s="36"/>
      <c r="F29" s="36" t="s">
        <v>2</v>
      </c>
      <c r="G29" s="36"/>
      <c r="H29" s="36" t="s">
        <v>20</v>
      </c>
      <c r="I29" s="36"/>
    </row>
    <row r="30" spans="2:9" ht="18.75" customHeight="1" x14ac:dyDescent="0.25">
      <c r="B30" s="37" t="s">
        <v>21</v>
      </c>
      <c r="C30" s="37" t="s">
        <v>23</v>
      </c>
      <c r="D30" s="37" t="s">
        <v>1</v>
      </c>
      <c r="E30" s="38" t="s">
        <v>16</v>
      </c>
      <c r="F30" s="39" t="s">
        <v>17</v>
      </c>
      <c r="G30" s="38" t="s">
        <v>16</v>
      </c>
      <c r="H30" s="39" t="s">
        <v>1</v>
      </c>
      <c r="I30" s="37" t="s">
        <v>16</v>
      </c>
    </row>
    <row r="31" spans="2:9" x14ac:dyDescent="0.25">
      <c r="B31" s="40" t="s">
        <v>3</v>
      </c>
      <c r="C31" s="12">
        <v>0.2</v>
      </c>
      <c r="D31" s="13">
        <f>+H31-F31</f>
        <v>8.0000000000000019E-3</v>
      </c>
      <c r="E31" s="14">
        <f>+D31*$C$10</f>
        <v>80.000000000000014</v>
      </c>
      <c r="F31" s="41">
        <f>+C31*$C$11*$C$8</f>
        <v>2.0000000000000005E-3</v>
      </c>
      <c r="G31" s="14">
        <f>+F31*$C$10</f>
        <v>20.000000000000004</v>
      </c>
      <c r="H31" s="41">
        <f>+$C$11*$C$8</f>
        <v>1.0000000000000002E-2</v>
      </c>
      <c r="I31" s="16">
        <f>+H31*$C$10</f>
        <v>100.00000000000001</v>
      </c>
    </row>
    <row r="32" spans="2:9" ht="7.5" customHeight="1" x14ac:dyDescent="0.25">
      <c r="C32" s="17"/>
      <c r="D32" s="18"/>
      <c r="E32" s="19"/>
      <c r="F32" s="42"/>
      <c r="G32" s="43"/>
      <c r="H32" s="42"/>
    </row>
    <row r="33" spans="2:9" x14ac:dyDescent="0.25">
      <c r="B33" s="40" t="s">
        <v>4</v>
      </c>
      <c r="C33" s="12">
        <v>0.15</v>
      </c>
      <c r="D33" s="13">
        <f>+H33-F33</f>
        <v>8.5000000000000023E-3</v>
      </c>
      <c r="E33" s="14">
        <f>+D33*$C$10</f>
        <v>85.000000000000028</v>
      </c>
      <c r="F33" s="41">
        <f>+C33*$C$11*$C$8</f>
        <v>1.5E-3</v>
      </c>
      <c r="G33" s="14">
        <f>+F33*$C$10</f>
        <v>15</v>
      </c>
      <c r="H33" s="41">
        <f>+$C$11*$C$8</f>
        <v>1.0000000000000002E-2</v>
      </c>
      <c r="I33" s="16">
        <f>+H33*$C$10</f>
        <v>100.00000000000001</v>
      </c>
    </row>
    <row r="34" spans="2:9" ht="7.5" customHeight="1" x14ac:dyDescent="0.25">
      <c r="C34" s="17"/>
      <c r="D34" s="18"/>
      <c r="E34" s="19"/>
      <c r="F34" s="42"/>
      <c r="G34" s="43"/>
      <c r="H34" s="42"/>
    </row>
    <row r="35" spans="2:9" x14ac:dyDescent="0.25">
      <c r="B35" s="40" t="s">
        <v>5</v>
      </c>
      <c r="C35" s="12">
        <v>0.15</v>
      </c>
      <c r="D35" s="13">
        <f>+H35-F35</f>
        <v>8.5000000000000023E-3</v>
      </c>
      <c r="E35" s="14">
        <f>+D35*$C$10</f>
        <v>85.000000000000028</v>
      </c>
      <c r="F35" s="41">
        <f>+C35*$C$11*$C$8</f>
        <v>1.5E-3</v>
      </c>
      <c r="G35" s="14">
        <f>+F35*$C$10</f>
        <v>15</v>
      </c>
      <c r="H35" s="41">
        <f>+$C$11*$C$8</f>
        <v>1.0000000000000002E-2</v>
      </c>
      <c r="I35" s="16">
        <f>+H35*$C$10</f>
        <v>100.00000000000001</v>
      </c>
    </row>
    <row r="36" spans="2:9" ht="7.5" customHeight="1" x14ac:dyDescent="0.25">
      <c r="C36" s="17"/>
      <c r="D36" s="18"/>
      <c r="E36" s="19"/>
      <c r="F36" s="42"/>
      <c r="G36" s="43"/>
      <c r="H36" s="42"/>
    </row>
    <row r="37" spans="2:9" x14ac:dyDescent="0.25">
      <c r="B37" s="40" t="s">
        <v>6</v>
      </c>
      <c r="C37" s="12">
        <v>0.3</v>
      </c>
      <c r="D37" s="13">
        <f>+H37-F37</f>
        <v>7.0000000000000019E-3</v>
      </c>
      <c r="E37" s="14">
        <f>+D37*$C$10</f>
        <v>70.000000000000014</v>
      </c>
      <c r="F37" s="41">
        <f>+C37*$C$11*$C$8</f>
        <v>3.0000000000000001E-3</v>
      </c>
      <c r="G37" s="14">
        <f>+F37*$C$10</f>
        <v>30</v>
      </c>
      <c r="H37" s="41">
        <f>+$C$11*$C$8</f>
        <v>1.0000000000000002E-2</v>
      </c>
      <c r="I37" s="16">
        <f>+H37*$C$10</f>
        <v>100.00000000000001</v>
      </c>
    </row>
    <row r="38" spans="2:9" ht="7.5" customHeight="1" x14ac:dyDescent="0.25">
      <c r="D38" s="17"/>
      <c r="E38" s="17"/>
      <c r="F38" s="34"/>
    </row>
    <row r="39" spans="2:9" x14ac:dyDescent="0.25">
      <c r="B39" s="40" t="s">
        <v>7</v>
      </c>
      <c r="C39" s="12">
        <v>0.25</v>
      </c>
      <c r="D39" s="13">
        <f>+H39-F39</f>
        <v>7.5000000000000015E-3</v>
      </c>
      <c r="E39" s="14">
        <f>+D39*$C$10</f>
        <v>75.000000000000014</v>
      </c>
      <c r="F39" s="41">
        <f>+C39*$C$11*$C$8</f>
        <v>2.5000000000000005E-3</v>
      </c>
      <c r="G39" s="14">
        <f>+F39*$C$10</f>
        <v>25.000000000000004</v>
      </c>
      <c r="H39" s="41">
        <f>+$C$11*$C$8</f>
        <v>1.0000000000000002E-2</v>
      </c>
      <c r="I39" s="16">
        <f>+H39*$C$10</f>
        <v>100.00000000000001</v>
      </c>
    </row>
    <row r="40" spans="2:9" ht="7.5" customHeight="1" x14ac:dyDescent="0.25">
      <c r="D40" s="17"/>
      <c r="E40" s="17"/>
      <c r="F40" s="34"/>
    </row>
    <row r="41" spans="2:9" x14ac:dyDescent="0.25">
      <c r="B41" s="40" t="s">
        <v>9</v>
      </c>
      <c r="C41" s="12">
        <v>0.3</v>
      </c>
      <c r="D41" s="13">
        <f>+H41-F41</f>
        <v>7.0000000000000019E-3</v>
      </c>
      <c r="E41" s="14">
        <f>+D41*$C$10</f>
        <v>70.000000000000014</v>
      </c>
      <c r="F41" s="41">
        <f>+C41*$C$11*$C$8</f>
        <v>3.0000000000000001E-3</v>
      </c>
      <c r="G41" s="14">
        <f>+F41*$C$10</f>
        <v>30</v>
      </c>
      <c r="H41" s="41">
        <f>+$C$11*$C$8</f>
        <v>1.0000000000000002E-2</v>
      </c>
      <c r="I41" s="16">
        <f>+H41*$C$10</f>
        <v>100.00000000000001</v>
      </c>
    </row>
    <row r="42" spans="2:9" ht="7.5" customHeight="1" x14ac:dyDescent="0.25">
      <c r="D42" s="17"/>
      <c r="E42" s="17"/>
      <c r="F42" s="34"/>
    </row>
    <row r="43" spans="2:9" ht="18.75" customHeight="1" x14ac:dyDescent="0.25">
      <c r="B43" s="30"/>
      <c r="D43" s="36" t="s">
        <v>15</v>
      </c>
      <c r="E43" s="36"/>
      <c r="F43" s="36" t="s">
        <v>2</v>
      </c>
      <c r="G43" s="36"/>
      <c r="H43" s="36" t="s">
        <v>18</v>
      </c>
      <c r="I43" s="36"/>
    </row>
    <row r="44" spans="2:9" ht="18.75" customHeight="1" x14ac:dyDescent="0.25">
      <c r="B44" s="37" t="s">
        <v>18</v>
      </c>
      <c r="C44" s="37"/>
      <c r="D44" s="37" t="s">
        <v>1</v>
      </c>
      <c r="E44" s="38" t="s">
        <v>16</v>
      </c>
      <c r="F44" s="39" t="s">
        <v>17</v>
      </c>
      <c r="G44" s="38" t="s">
        <v>16</v>
      </c>
      <c r="H44" s="39" t="s">
        <v>1</v>
      </c>
      <c r="I44" s="37" t="s">
        <v>16</v>
      </c>
    </row>
    <row r="45" spans="2:9" x14ac:dyDescent="0.25">
      <c r="B45" s="40" t="s">
        <v>3</v>
      </c>
      <c r="C45" s="12"/>
      <c r="D45" s="13">
        <f>+D17+D31</f>
        <v>2.0950000000000003E-2</v>
      </c>
      <c r="E45" s="14">
        <f>+D45*$C$10</f>
        <v>209.50000000000003</v>
      </c>
      <c r="F45" s="41">
        <f>+F17+F31</f>
        <v>7.5499999999999994E-3</v>
      </c>
      <c r="G45" s="14">
        <f>+F45*$C$10</f>
        <v>75.5</v>
      </c>
      <c r="H45" s="41">
        <f>+H17+H31</f>
        <v>2.8500000000000001E-2</v>
      </c>
      <c r="I45" s="16">
        <f>+H45*$C$10</f>
        <v>285</v>
      </c>
    </row>
    <row r="46" spans="2:9" ht="7.5" customHeight="1" x14ac:dyDescent="0.25">
      <c r="C46" s="17"/>
      <c r="D46" s="18"/>
      <c r="E46" s="19"/>
      <c r="F46" s="42"/>
      <c r="G46" s="43"/>
      <c r="H46" s="42"/>
    </row>
    <row r="47" spans="2:9" x14ac:dyDescent="0.25">
      <c r="B47" s="40" t="s">
        <v>4</v>
      </c>
      <c r="C47" s="12"/>
      <c r="D47" s="13">
        <f>+D19+D33</f>
        <v>2.2374999999999999E-2</v>
      </c>
      <c r="E47" s="14">
        <f>+D47*$C$10</f>
        <v>223.75</v>
      </c>
      <c r="F47" s="41">
        <f>+F19+F33</f>
        <v>6.1250000000000002E-3</v>
      </c>
      <c r="G47" s="14">
        <f>+F47*$C$10</f>
        <v>61.25</v>
      </c>
      <c r="H47" s="41">
        <f>+H19+H33</f>
        <v>2.8500000000000001E-2</v>
      </c>
      <c r="I47" s="16">
        <f>+H47*$C$10</f>
        <v>285</v>
      </c>
    </row>
    <row r="48" spans="2:9" ht="7.5" customHeight="1" x14ac:dyDescent="0.25">
      <c r="C48" s="17"/>
      <c r="D48" s="18"/>
      <c r="E48" s="19"/>
      <c r="F48" s="42"/>
      <c r="G48" s="43"/>
      <c r="H48" s="42"/>
    </row>
    <row r="49" spans="2:9" x14ac:dyDescent="0.25">
      <c r="B49" s="40" t="s">
        <v>5</v>
      </c>
      <c r="C49" s="12"/>
      <c r="D49" s="13">
        <f>+D21+D35</f>
        <v>2.1450000000000004E-2</v>
      </c>
      <c r="E49" s="14">
        <f>+D49*$C$10</f>
        <v>214.50000000000003</v>
      </c>
      <c r="F49" s="41">
        <f>+F21+F35</f>
        <v>7.049999999999999E-3</v>
      </c>
      <c r="G49" s="14">
        <f>+F49*$C$10</f>
        <v>70.499999999999986</v>
      </c>
      <c r="H49" s="41">
        <f>+H21+H35</f>
        <v>2.8500000000000001E-2</v>
      </c>
      <c r="I49" s="16">
        <f>+H49*$C$10</f>
        <v>285</v>
      </c>
    </row>
    <row r="50" spans="2:9" ht="7.5" customHeight="1" x14ac:dyDescent="0.25">
      <c r="C50" s="17"/>
      <c r="D50" s="18"/>
      <c r="E50" s="19"/>
      <c r="F50" s="42"/>
      <c r="G50" s="43"/>
      <c r="H50" s="42"/>
    </row>
    <row r="51" spans="2:9" x14ac:dyDescent="0.25">
      <c r="B51" s="40" t="s">
        <v>6</v>
      </c>
      <c r="C51" s="12"/>
      <c r="D51" s="13">
        <f>+D23+D37</f>
        <v>1.6250000000000001E-2</v>
      </c>
      <c r="E51" s="14">
        <f>+D51*$C$10</f>
        <v>162.5</v>
      </c>
      <c r="F51" s="41">
        <f>+F23+F37</f>
        <v>1.225E-2</v>
      </c>
      <c r="G51" s="14">
        <f>+F51*$C$10</f>
        <v>122.5</v>
      </c>
      <c r="H51" s="41">
        <f>+H23+H37</f>
        <v>2.8500000000000001E-2</v>
      </c>
      <c r="I51" s="16">
        <f>+H51*$C$10</f>
        <v>285</v>
      </c>
    </row>
    <row r="52" spans="2:9" ht="7.5" customHeight="1" x14ac:dyDescent="0.25">
      <c r="C52" s="17"/>
      <c r="D52" s="18"/>
      <c r="E52" s="19"/>
      <c r="F52" s="42"/>
      <c r="G52" s="43"/>
      <c r="H52" s="42"/>
    </row>
    <row r="53" spans="2:9" x14ac:dyDescent="0.25">
      <c r="B53" s="40" t="s">
        <v>7</v>
      </c>
      <c r="C53" s="12"/>
      <c r="D53" s="13">
        <f>+D25+D39</f>
        <v>1.8599999999999998E-2</v>
      </c>
      <c r="E53" s="14">
        <f>+D53*$C$10</f>
        <v>185.99999999999997</v>
      </c>
      <c r="F53" s="41">
        <f>+F25+F39</f>
        <v>9.9000000000000008E-3</v>
      </c>
      <c r="G53" s="14">
        <f>+F53*$C$10</f>
        <v>99.000000000000014</v>
      </c>
      <c r="H53" s="41">
        <f>+H25+H39</f>
        <v>2.8500000000000001E-2</v>
      </c>
      <c r="I53" s="16">
        <f>+H53*$C$10</f>
        <v>285</v>
      </c>
    </row>
    <row r="54" spans="2:9" ht="7.5" customHeight="1" x14ac:dyDescent="0.25">
      <c r="C54" s="17"/>
      <c r="D54" s="18"/>
      <c r="E54" s="19"/>
      <c r="F54" s="42"/>
      <c r="G54" s="43"/>
      <c r="H54" s="42"/>
    </row>
    <row r="55" spans="2:9" x14ac:dyDescent="0.25">
      <c r="B55" s="40" t="s">
        <v>9</v>
      </c>
      <c r="C55" s="12"/>
      <c r="D55" s="13">
        <f>+D27+D41</f>
        <v>1.8100000000000002E-2</v>
      </c>
      <c r="E55" s="14">
        <f>+D55*$C$10</f>
        <v>181.00000000000003</v>
      </c>
      <c r="F55" s="41">
        <f>+F27+F41</f>
        <v>1.04E-2</v>
      </c>
      <c r="G55" s="14">
        <f>+F55*$C$10</f>
        <v>104</v>
      </c>
      <c r="H55" s="41">
        <f>+H27+H41</f>
        <v>2.8500000000000001E-2</v>
      </c>
      <c r="I55" s="16">
        <f>+H55*$C$10</f>
        <v>285</v>
      </c>
    </row>
    <row r="57" spans="2:9" ht="18.75" x14ac:dyDescent="0.25">
      <c r="B57" s="44"/>
      <c r="C57" s="44"/>
      <c r="D57" s="44"/>
      <c r="E57" s="44"/>
      <c r="F57" s="44"/>
      <c r="G57" s="44"/>
      <c r="H57" s="44"/>
      <c r="I57" s="44"/>
    </row>
    <row r="58" spans="2:9" ht="18.75" x14ac:dyDescent="0.25">
      <c r="B58" s="44"/>
      <c r="C58" s="44"/>
      <c r="D58" s="44"/>
      <c r="E58" s="44"/>
      <c r="F58" s="44"/>
      <c r="G58" s="44"/>
      <c r="H58" s="44"/>
      <c r="I58" s="44"/>
    </row>
    <row r="59" spans="2:9" ht="18.75" x14ac:dyDescent="0.25">
      <c r="B59" s="44"/>
      <c r="C59" s="44"/>
      <c r="D59" s="44"/>
      <c r="E59" s="44"/>
      <c r="F59" s="44"/>
      <c r="G59" s="44"/>
      <c r="H59" s="44"/>
      <c r="I59" s="44"/>
    </row>
  </sheetData>
  <sheetProtection algorithmName="SHA-512" hashValue="JdlZh+6HlT+MEKaSbWsUh1Ekv7tl8taEAgGZImhZnuO4bpUeLevrEsL9cN84EaaEGg6gGzsJxL0ZYNxdkp+qUQ==" saltValue="tkxGDsTdPoP5tdLxDmg8Fg==" spinCount="100000" sheet="1" objects="1" scenarios="1"/>
  <mergeCells count="12">
    <mergeCell ref="D29:E29"/>
    <mergeCell ref="F29:G29"/>
    <mergeCell ref="H29:I29"/>
    <mergeCell ref="D43:E43"/>
    <mergeCell ref="F43:G43"/>
    <mergeCell ref="H43:I43"/>
    <mergeCell ref="B2:I3"/>
    <mergeCell ref="B5:I5"/>
    <mergeCell ref="B13:I13"/>
    <mergeCell ref="D15:E15"/>
    <mergeCell ref="F15:G15"/>
    <mergeCell ref="H15:I15"/>
  </mergeCells>
  <pageMargins left="0.7" right="0.7" top="0.75" bottom="0.75" header="0.3" footer="0.3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E523-9F4C-44AA-9073-0F3FA0DCD0AB}">
  <sheetPr>
    <pageSetUpPr fitToPage="1"/>
  </sheetPr>
  <dimension ref="B2:I47"/>
  <sheetViews>
    <sheetView showGridLines="0" workbookViewId="0">
      <selection activeCell="C10" sqref="C10"/>
    </sheetView>
  </sheetViews>
  <sheetFormatPr defaultRowHeight="15" x14ac:dyDescent="0.25"/>
  <cols>
    <col min="2" max="2" width="28.85546875" style="1" customWidth="1"/>
    <col min="3" max="3" width="24.42578125" style="1" customWidth="1"/>
    <col min="4" max="5" width="9" customWidth="1"/>
    <col min="6" max="6" width="9.7109375" customWidth="1"/>
    <col min="7" max="7" width="7.7109375" customWidth="1"/>
    <col min="8" max="8" width="12.140625" customWidth="1"/>
    <col min="9" max="9" width="13" customWidth="1"/>
  </cols>
  <sheetData>
    <row r="2" spans="2:9" ht="11.25" customHeight="1" x14ac:dyDescent="0.25">
      <c r="B2" s="26" t="s">
        <v>10</v>
      </c>
      <c r="C2" s="26"/>
      <c r="D2" s="26"/>
      <c r="E2" s="26"/>
      <c r="F2" s="26"/>
      <c r="G2" s="26"/>
      <c r="H2" s="26"/>
      <c r="I2" s="26"/>
    </row>
    <row r="3" spans="2:9" ht="37.5" customHeight="1" x14ac:dyDescent="0.25">
      <c r="B3" s="26"/>
      <c r="C3" s="26"/>
      <c r="D3" s="26"/>
      <c r="E3" s="26"/>
      <c r="F3" s="26"/>
      <c r="G3" s="26"/>
      <c r="H3" s="26"/>
      <c r="I3" s="26"/>
    </row>
    <row r="5" spans="2:9" ht="27.75" customHeight="1" x14ac:dyDescent="0.25">
      <c r="B5" s="27" t="s">
        <v>0</v>
      </c>
      <c r="C5" s="27"/>
      <c r="D5" s="27"/>
      <c r="E5" s="27"/>
      <c r="F5" s="27"/>
      <c r="G5" s="27"/>
      <c r="H5" s="27"/>
      <c r="I5" s="27"/>
    </row>
    <row r="6" spans="2:9" ht="8.25" customHeight="1" x14ac:dyDescent="0.25"/>
    <row r="7" spans="2:9" x14ac:dyDescent="0.25">
      <c r="B7" s="3" t="s">
        <v>11</v>
      </c>
      <c r="C7" s="4">
        <v>1.8499999999999999E-2</v>
      </c>
    </row>
    <row r="8" spans="2:9" x14ac:dyDescent="0.25">
      <c r="B8" s="3" t="s">
        <v>12</v>
      </c>
      <c r="C8" s="4">
        <v>0.2</v>
      </c>
    </row>
    <row r="9" spans="2:9" ht="8.25" customHeight="1" x14ac:dyDescent="0.25"/>
    <row r="10" spans="2:9" x14ac:dyDescent="0.25">
      <c r="B10" s="3" t="s">
        <v>13</v>
      </c>
      <c r="C10" s="22">
        <v>10000</v>
      </c>
    </row>
    <row r="11" spans="2:9" x14ac:dyDescent="0.25">
      <c r="B11" s="3" t="s">
        <v>14</v>
      </c>
      <c r="C11" s="23">
        <v>0.05</v>
      </c>
    </row>
    <row r="12" spans="2:9" x14ac:dyDescent="0.25">
      <c r="B12" s="3"/>
      <c r="C12" s="4"/>
    </row>
    <row r="13" spans="2:9" ht="27.75" customHeight="1" x14ac:dyDescent="0.25">
      <c r="B13" s="25"/>
      <c r="C13" s="25"/>
      <c r="D13" s="25"/>
      <c r="E13" s="25"/>
      <c r="F13" s="25"/>
      <c r="G13" s="25"/>
      <c r="H13" s="25"/>
      <c r="I13" s="25"/>
    </row>
    <row r="14" spans="2:9" ht="8.25" customHeight="1" x14ac:dyDescent="0.25">
      <c r="B14"/>
      <c r="D14" s="1"/>
      <c r="E14" s="5"/>
      <c r="F14" s="6"/>
    </row>
    <row r="15" spans="2:9" ht="18.75" customHeight="1" x14ac:dyDescent="0.25">
      <c r="B15"/>
      <c r="C15" s="11" t="s">
        <v>22</v>
      </c>
      <c r="D15" s="24" t="s">
        <v>15</v>
      </c>
      <c r="E15" s="24"/>
      <c r="F15" s="24" t="s">
        <v>2</v>
      </c>
      <c r="G15" s="24"/>
      <c r="H15" s="24" t="s">
        <v>19</v>
      </c>
      <c r="I15" s="24"/>
    </row>
    <row r="16" spans="2:9" ht="18.75" customHeight="1" x14ac:dyDescent="0.25">
      <c r="B16" s="7" t="s">
        <v>11</v>
      </c>
      <c r="C16" s="7" t="s">
        <v>24</v>
      </c>
      <c r="D16" s="7" t="s">
        <v>1</v>
      </c>
      <c r="E16" s="9" t="s">
        <v>16</v>
      </c>
      <c r="F16" s="10" t="s">
        <v>17</v>
      </c>
      <c r="G16" s="9" t="s">
        <v>16</v>
      </c>
      <c r="H16" s="10" t="s">
        <v>1</v>
      </c>
      <c r="I16" s="7" t="s">
        <v>16</v>
      </c>
    </row>
    <row r="17" spans="2:9" x14ac:dyDescent="0.25">
      <c r="B17" s="8" t="s">
        <v>3</v>
      </c>
      <c r="C17" s="12">
        <v>0.25</v>
      </c>
      <c r="D17" s="13">
        <f>+$C$7-F17</f>
        <v>1.3874999999999998E-2</v>
      </c>
      <c r="E17" s="14">
        <f>+D17*$C$10</f>
        <v>138.74999999999997</v>
      </c>
      <c r="F17" s="15">
        <f>+C17*$C$7</f>
        <v>4.6249999999999998E-3</v>
      </c>
      <c r="G17" s="14">
        <f>+F17*$C$10</f>
        <v>46.25</v>
      </c>
      <c r="H17" s="15">
        <f>+D17+F17</f>
        <v>1.8499999999999999E-2</v>
      </c>
      <c r="I17" s="16">
        <f>+H17*$C$10</f>
        <v>185</v>
      </c>
    </row>
    <row r="18" spans="2:9" ht="7.5" customHeight="1" x14ac:dyDescent="0.25">
      <c r="C18" s="17"/>
      <c r="D18" s="18"/>
      <c r="E18" s="19"/>
      <c r="F18" s="20"/>
      <c r="G18" s="21"/>
      <c r="H18" s="20"/>
    </row>
    <row r="19" spans="2:9" x14ac:dyDescent="0.25">
      <c r="B19" s="8" t="s">
        <v>4</v>
      </c>
      <c r="C19" s="12">
        <v>0.3</v>
      </c>
      <c r="D19" s="13">
        <f>+$C$7-F19</f>
        <v>1.295E-2</v>
      </c>
      <c r="E19" s="14">
        <f>+D19*$C$10</f>
        <v>129.5</v>
      </c>
      <c r="F19" s="15">
        <f>+C19*$C$7</f>
        <v>5.5499999999999994E-3</v>
      </c>
      <c r="G19" s="14">
        <f>+F19*$C$10</f>
        <v>55.499999999999993</v>
      </c>
      <c r="H19" s="15">
        <f>+D19+F19</f>
        <v>1.8499999999999999E-2</v>
      </c>
      <c r="I19" s="16">
        <f>+H19*$C$10</f>
        <v>185</v>
      </c>
    </row>
    <row r="20" spans="2:9" ht="7.5" customHeight="1" x14ac:dyDescent="0.25">
      <c r="C20" s="17"/>
      <c r="D20" s="18"/>
      <c r="E20" s="19"/>
      <c r="F20" s="20"/>
      <c r="G20" s="21"/>
      <c r="H20" s="20"/>
    </row>
    <row r="21" spans="2:9" x14ac:dyDescent="0.25">
      <c r="B21" s="8" t="s">
        <v>5</v>
      </c>
      <c r="C21" s="12">
        <v>0.35</v>
      </c>
      <c r="D21" s="13">
        <f>+$C$7-F21</f>
        <v>1.2025000000000001E-2</v>
      </c>
      <c r="E21" s="14">
        <f>+D21*$C$10</f>
        <v>120.25000000000001</v>
      </c>
      <c r="F21" s="15">
        <f>+C21*$C$7</f>
        <v>6.474999999999999E-3</v>
      </c>
      <c r="G21" s="14">
        <f>+F21*$C$10</f>
        <v>64.749999999999986</v>
      </c>
      <c r="H21" s="15">
        <f>+D21+F21</f>
        <v>1.8499999999999999E-2</v>
      </c>
      <c r="I21" s="16">
        <f>+H21*$C$10</f>
        <v>185</v>
      </c>
    </row>
    <row r="22" spans="2:9" ht="7.5" customHeight="1" x14ac:dyDescent="0.25">
      <c r="C22" s="17"/>
      <c r="D22" s="18"/>
      <c r="E22" s="19"/>
      <c r="F22" s="20"/>
      <c r="G22" s="21"/>
      <c r="H22" s="20"/>
    </row>
    <row r="23" spans="2:9" x14ac:dyDescent="0.25">
      <c r="B23" s="8" t="s">
        <v>6</v>
      </c>
      <c r="C23" s="12">
        <v>0.4</v>
      </c>
      <c r="D23" s="13">
        <f>+$C$7-F23</f>
        <v>1.1099999999999999E-2</v>
      </c>
      <c r="E23" s="14">
        <f>+D23*$C$10</f>
        <v>110.99999999999999</v>
      </c>
      <c r="F23" s="15">
        <f>+C23*$C$7</f>
        <v>7.4000000000000003E-3</v>
      </c>
      <c r="G23" s="14">
        <f>+F23*$C$10</f>
        <v>74</v>
      </c>
      <c r="H23" s="15">
        <f>+D23+F23</f>
        <v>1.8499999999999999E-2</v>
      </c>
      <c r="I23" s="16">
        <f>+H23*$C$10</f>
        <v>185</v>
      </c>
    </row>
    <row r="24" spans="2:9" ht="7.5" customHeight="1" x14ac:dyDescent="0.25">
      <c r="D24" s="17"/>
      <c r="E24" s="17"/>
      <c r="F24" s="6"/>
    </row>
    <row r="25" spans="2:9" ht="18.75" customHeight="1" x14ac:dyDescent="0.25">
      <c r="B25"/>
      <c r="C25" s="11" t="s">
        <v>22</v>
      </c>
      <c r="D25" s="24" t="s">
        <v>15</v>
      </c>
      <c r="E25" s="24"/>
      <c r="F25" s="24" t="s">
        <v>2</v>
      </c>
      <c r="G25" s="24"/>
      <c r="H25" s="24" t="s">
        <v>20</v>
      </c>
      <c r="I25" s="24"/>
    </row>
    <row r="26" spans="2:9" ht="18.75" customHeight="1" x14ac:dyDescent="0.25">
      <c r="B26" s="7" t="s">
        <v>21</v>
      </c>
      <c r="C26" s="7" t="s">
        <v>23</v>
      </c>
      <c r="D26" s="7" t="s">
        <v>1</v>
      </c>
      <c r="E26" s="9" t="s">
        <v>16</v>
      </c>
      <c r="F26" s="10" t="s">
        <v>17</v>
      </c>
      <c r="G26" s="9" t="s">
        <v>16</v>
      </c>
      <c r="H26" s="10" t="s">
        <v>1</v>
      </c>
      <c r="I26" s="7" t="s">
        <v>16</v>
      </c>
    </row>
    <row r="27" spans="2:9" x14ac:dyDescent="0.25">
      <c r="B27" s="8" t="s">
        <v>3</v>
      </c>
      <c r="C27" s="12">
        <v>0.15</v>
      </c>
      <c r="D27" s="13">
        <f>+H27-F27</f>
        <v>8.5000000000000023E-3</v>
      </c>
      <c r="E27" s="14">
        <f>+D27*$C$10</f>
        <v>85.000000000000028</v>
      </c>
      <c r="F27" s="15">
        <f>+C27*$C$11*$C$8</f>
        <v>1.5E-3</v>
      </c>
      <c r="G27" s="14">
        <f>+F27*$C$10</f>
        <v>15</v>
      </c>
      <c r="H27" s="15">
        <f>+$C$11*$C$8</f>
        <v>1.0000000000000002E-2</v>
      </c>
      <c r="I27" s="16">
        <f>+H27*$C$10</f>
        <v>100.00000000000001</v>
      </c>
    </row>
    <row r="28" spans="2:9" ht="7.5" customHeight="1" x14ac:dyDescent="0.25">
      <c r="C28" s="17"/>
      <c r="D28" s="18"/>
      <c r="E28" s="19"/>
      <c r="F28" s="20"/>
      <c r="G28" s="21"/>
      <c r="H28" s="20"/>
    </row>
    <row r="29" spans="2:9" x14ac:dyDescent="0.25">
      <c r="B29" s="8" t="s">
        <v>4</v>
      </c>
      <c r="C29" s="12">
        <v>0.15</v>
      </c>
      <c r="D29" s="13">
        <f>+H29-F29</f>
        <v>8.5000000000000023E-3</v>
      </c>
      <c r="E29" s="14">
        <f>+D29*$C$10</f>
        <v>85.000000000000028</v>
      </c>
      <c r="F29" s="15">
        <f>+C29*$C$11*$C$8</f>
        <v>1.5E-3</v>
      </c>
      <c r="G29" s="14">
        <f>+F29*$C$10</f>
        <v>15</v>
      </c>
      <c r="H29" s="15">
        <f>+$C$11*$C$8</f>
        <v>1.0000000000000002E-2</v>
      </c>
      <c r="I29" s="16">
        <f>+H29*$C$10</f>
        <v>100.00000000000001</v>
      </c>
    </row>
    <row r="30" spans="2:9" ht="7.5" customHeight="1" x14ac:dyDescent="0.25">
      <c r="C30" s="17"/>
      <c r="D30" s="18"/>
      <c r="E30" s="19"/>
      <c r="F30" s="20"/>
      <c r="G30" s="21"/>
      <c r="H30" s="20"/>
    </row>
    <row r="31" spans="2:9" x14ac:dyDescent="0.25">
      <c r="B31" s="8" t="s">
        <v>5</v>
      </c>
      <c r="C31" s="12">
        <v>0.15</v>
      </c>
      <c r="D31" s="13">
        <f>+H31-F31</f>
        <v>8.5000000000000023E-3</v>
      </c>
      <c r="E31" s="14">
        <f>+D31*$C$10</f>
        <v>85.000000000000028</v>
      </c>
      <c r="F31" s="15">
        <f>+C31*$C$11*$C$8</f>
        <v>1.5E-3</v>
      </c>
      <c r="G31" s="14">
        <f>+F31*$C$10</f>
        <v>15</v>
      </c>
      <c r="H31" s="15">
        <f>+$C$11*$C$8</f>
        <v>1.0000000000000002E-2</v>
      </c>
      <c r="I31" s="16">
        <f>+H31*$C$10</f>
        <v>100.00000000000001</v>
      </c>
    </row>
    <row r="32" spans="2:9" ht="7.5" customHeight="1" x14ac:dyDescent="0.25">
      <c r="C32" s="17"/>
      <c r="D32" s="18"/>
      <c r="E32" s="19"/>
      <c r="F32" s="20"/>
      <c r="G32" s="21"/>
      <c r="H32" s="20"/>
    </row>
    <row r="33" spans="2:9" x14ac:dyDescent="0.25">
      <c r="B33" s="8" t="s">
        <v>6</v>
      </c>
      <c r="C33" s="12">
        <v>0.3</v>
      </c>
      <c r="D33" s="13">
        <f>+H33-F33</f>
        <v>7.0000000000000019E-3</v>
      </c>
      <c r="E33" s="14">
        <f>+D33*$C$10</f>
        <v>70.000000000000014</v>
      </c>
      <c r="F33" s="15">
        <f>+C33*$C$11*$C$8</f>
        <v>3.0000000000000001E-3</v>
      </c>
      <c r="G33" s="14">
        <f>+F33*$C$10</f>
        <v>30</v>
      </c>
      <c r="H33" s="15">
        <f>+$C$11*$C$8</f>
        <v>1.0000000000000002E-2</v>
      </c>
      <c r="I33" s="16">
        <f>+H33*$C$10</f>
        <v>100.00000000000001</v>
      </c>
    </row>
    <row r="34" spans="2:9" ht="7.5" customHeight="1" x14ac:dyDescent="0.25">
      <c r="D34" s="17"/>
      <c r="E34" s="17"/>
      <c r="F34" s="6"/>
    </row>
    <row r="35" spans="2:9" ht="18.75" customHeight="1" x14ac:dyDescent="0.25">
      <c r="B35"/>
      <c r="D35" s="24" t="s">
        <v>15</v>
      </c>
      <c r="E35" s="24"/>
      <c r="F35" s="24" t="s">
        <v>2</v>
      </c>
      <c r="G35" s="24"/>
      <c r="H35" s="24" t="s">
        <v>18</v>
      </c>
      <c r="I35" s="24"/>
    </row>
    <row r="36" spans="2:9" ht="18.75" customHeight="1" x14ac:dyDescent="0.25">
      <c r="B36" s="7" t="s">
        <v>18</v>
      </c>
      <c r="C36" s="7"/>
      <c r="D36" s="7" t="s">
        <v>1</v>
      </c>
      <c r="E36" s="9" t="s">
        <v>16</v>
      </c>
      <c r="F36" s="10" t="s">
        <v>17</v>
      </c>
      <c r="G36" s="9" t="s">
        <v>16</v>
      </c>
      <c r="H36" s="10" t="s">
        <v>1</v>
      </c>
      <c r="I36" s="7" t="s">
        <v>16</v>
      </c>
    </row>
    <row r="37" spans="2:9" x14ac:dyDescent="0.25">
      <c r="B37" s="8" t="s">
        <v>3</v>
      </c>
      <c r="C37" s="12"/>
      <c r="D37" s="13">
        <f>+D17+D27</f>
        <v>2.2374999999999999E-2</v>
      </c>
      <c r="E37" s="14">
        <f>+D37*$C$10</f>
        <v>223.75</v>
      </c>
      <c r="F37" s="15">
        <f>+F17+F27</f>
        <v>6.1250000000000002E-3</v>
      </c>
      <c r="G37" s="14">
        <f>+F37*$C$10</f>
        <v>61.25</v>
      </c>
      <c r="H37" s="15">
        <f>+H17+H27</f>
        <v>2.8500000000000001E-2</v>
      </c>
      <c r="I37" s="16">
        <f>+H37*$C$10</f>
        <v>285</v>
      </c>
    </row>
    <row r="38" spans="2:9" ht="7.5" customHeight="1" x14ac:dyDescent="0.25">
      <c r="C38" s="17"/>
      <c r="D38" s="18"/>
      <c r="E38" s="19"/>
      <c r="F38" s="20"/>
      <c r="G38" s="21"/>
      <c r="H38" s="20"/>
    </row>
    <row r="39" spans="2:9" x14ac:dyDescent="0.25">
      <c r="B39" s="8" t="s">
        <v>4</v>
      </c>
      <c r="C39" s="12"/>
      <c r="D39" s="13">
        <f>+D19+D29</f>
        <v>2.1450000000000004E-2</v>
      </c>
      <c r="E39" s="14">
        <f>+D39*$C$10</f>
        <v>214.50000000000003</v>
      </c>
      <c r="F39" s="15">
        <f>+F19+F29</f>
        <v>7.049999999999999E-3</v>
      </c>
      <c r="G39" s="14">
        <f>+F39*$C$10</f>
        <v>70.499999999999986</v>
      </c>
      <c r="H39" s="15">
        <f>+H19+H29</f>
        <v>2.8500000000000001E-2</v>
      </c>
      <c r="I39" s="16">
        <f>+H39*$C$10</f>
        <v>285</v>
      </c>
    </row>
    <row r="40" spans="2:9" ht="7.5" customHeight="1" x14ac:dyDescent="0.25">
      <c r="C40" s="17"/>
      <c r="D40" s="18"/>
      <c r="E40" s="19"/>
      <c r="F40" s="20"/>
      <c r="G40" s="21"/>
      <c r="H40" s="20"/>
    </row>
    <row r="41" spans="2:9" x14ac:dyDescent="0.25">
      <c r="B41" s="8" t="s">
        <v>5</v>
      </c>
      <c r="C41" s="12"/>
      <c r="D41" s="13">
        <f>+D21+D31</f>
        <v>2.0525000000000002E-2</v>
      </c>
      <c r="E41" s="14">
        <f>+D41*$C$10</f>
        <v>205.25000000000003</v>
      </c>
      <c r="F41" s="15">
        <f>+F21+F31</f>
        <v>7.9749999999999995E-3</v>
      </c>
      <c r="G41" s="14">
        <f>+F41*$C$10</f>
        <v>79.75</v>
      </c>
      <c r="H41" s="15">
        <f>+H21+H31</f>
        <v>2.8500000000000001E-2</v>
      </c>
      <c r="I41" s="16">
        <f>+H41*$C$10</f>
        <v>285</v>
      </c>
    </row>
    <row r="42" spans="2:9" ht="7.5" customHeight="1" x14ac:dyDescent="0.25">
      <c r="C42" s="17"/>
      <c r="D42" s="18"/>
      <c r="E42" s="19"/>
      <c r="F42" s="20"/>
      <c r="G42" s="21"/>
      <c r="H42" s="20"/>
    </row>
    <row r="43" spans="2:9" x14ac:dyDescent="0.25">
      <c r="B43" s="8" t="s">
        <v>6</v>
      </c>
      <c r="C43" s="12"/>
      <c r="D43" s="13">
        <f>+D23+D33</f>
        <v>1.8100000000000002E-2</v>
      </c>
      <c r="E43" s="14">
        <f>+D43*$C$10</f>
        <v>181.00000000000003</v>
      </c>
      <c r="F43" s="15">
        <f>+F23+F33</f>
        <v>1.04E-2</v>
      </c>
      <c r="G43" s="14">
        <f>+F43*$C$10</f>
        <v>104</v>
      </c>
      <c r="H43" s="15">
        <f>+H23+H33</f>
        <v>2.8500000000000001E-2</v>
      </c>
      <c r="I43" s="16">
        <f>+H43*$C$10</f>
        <v>285</v>
      </c>
    </row>
    <row r="45" spans="2:9" ht="18.75" x14ac:dyDescent="0.25">
      <c r="B45" s="2"/>
      <c r="C45" s="2"/>
      <c r="D45" s="2"/>
      <c r="E45" s="2"/>
      <c r="F45" s="2"/>
      <c r="G45" s="2"/>
      <c r="H45" s="2"/>
      <c r="I45" s="2"/>
    </row>
    <row r="46" spans="2:9" ht="18.75" x14ac:dyDescent="0.25">
      <c r="B46" s="2"/>
      <c r="C46" s="2"/>
      <c r="D46" s="2"/>
      <c r="E46" s="2"/>
      <c r="F46" s="2"/>
      <c r="G46" s="2"/>
      <c r="H46" s="2"/>
      <c r="I46" s="2"/>
    </row>
    <row r="47" spans="2:9" ht="18.75" x14ac:dyDescent="0.25">
      <c r="B47" s="2"/>
      <c r="C47" s="2"/>
      <c r="D47" s="2"/>
      <c r="E47" s="2"/>
      <c r="F47" s="2"/>
      <c r="G47" s="2"/>
      <c r="H47" s="2"/>
      <c r="I47" s="2"/>
    </row>
  </sheetData>
  <sheetProtection algorithmName="SHA-512" hashValue="ZhH9hmRgCNCpI0hzCH/7dxxY4rr8FXqLJ9wqDsoUiaXjXywpvtGSQ0aMo5cOYSL2ccP+hwcVWSxJcMfrrPZz+Q==" saltValue="EsFZxweqzGx73E/jOd326A==" spinCount="100000" sheet="1" objects="1" scenarios="1"/>
  <mergeCells count="12">
    <mergeCell ref="D25:E25"/>
    <mergeCell ref="F25:G25"/>
    <mergeCell ref="H25:I25"/>
    <mergeCell ref="D35:E35"/>
    <mergeCell ref="F35:G35"/>
    <mergeCell ref="H35:I35"/>
    <mergeCell ref="B13:I13"/>
    <mergeCell ref="B2:I3"/>
    <mergeCell ref="B5:I5"/>
    <mergeCell ref="D15:E15"/>
    <mergeCell ref="F15:G15"/>
    <mergeCell ref="H15:I15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AÇÕES FIC FIA</vt:lpstr>
      <vt:lpstr>LS FIC FIM</vt:lpstr>
      <vt:lpstr>'AÇÕES FIC FIA'!Print_Area</vt:lpstr>
      <vt:lpstr>'LS FIC FIM'!Print_Area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Fidalgo</dc:creator>
  <cp:lastModifiedBy>Thiago Fidalgo</cp:lastModifiedBy>
  <dcterms:created xsi:type="dcterms:W3CDTF">2025-06-23T12:56:34Z</dcterms:created>
  <dcterms:modified xsi:type="dcterms:W3CDTF">2025-07-01T12:59:04Z</dcterms:modified>
</cp:coreProperties>
</file>